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71125 ДН 1\"/>
    </mc:Choice>
  </mc:AlternateContent>
  <xr:revisionPtr revIDLastSave="0" documentId="13_ncr:1_{433603F1-3E64-4B96-81AC-5D020F4F9D0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 " sheetId="18" r:id="rId1"/>
  </sheets>
  <definedNames>
    <definedName name="_xlnm._FilterDatabase" localSheetId="0" hidden="1">'3.1 '!$A$6:$F$48</definedName>
    <definedName name="_xlnm.Print_Area" localSheetId="0">'3.1 '!$A$1:$R$53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8" l="1"/>
  <c r="G48" i="18" s="1"/>
  <c r="I47" i="18"/>
  <c r="I48" i="18" s="1"/>
  <c r="K47" i="18"/>
  <c r="K48" i="18" s="1"/>
  <c r="M47" i="18"/>
  <c r="M48" i="18" s="1"/>
  <c r="O47" i="18"/>
  <c r="O48" i="18" s="1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P7" i="18"/>
  <c r="N7" i="18"/>
  <c r="L7" i="18"/>
  <c r="J7" i="18"/>
  <c r="H34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P47" i="18" l="1"/>
  <c r="P48" i="18" s="1"/>
  <c r="N47" i="18"/>
  <c r="N48" i="18" s="1"/>
  <c r="J47" i="18"/>
  <c r="J48" i="18" s="1"/>
  <c r="L47" i="18"/>
  <c r="L48" i="18" s="1"/>
  <c r="H47" i="18"/>
  <c r="H48" i="18" s="1"/>
  <c r="R35" i="18"/>
  <c r="R29" i="18"/>
  <c r="R21" i="18"/>
  <c r="R17" i="18"/>
  <c r="R13" i="18"/>
  <c r="R7" i="18"/>
  <c r="R41" i="18"/>
  <c r="R10" i="18"/>
  <c r="R18" i="18"/>
  <c r="R46" i="18"/>
  <c r="R15" i="18"/>
  <c r="R19" i="18"/>
  <c r="R31" i="18"/>
  <c r="R14" i="18"/>
  <c r="R30" i="18"/>
  <c r="R23" i="18"/>
  <c r="R11" i="18"/>
  <c r="R12" i="18"/>
  <c r="R16" i="18"/>
  <c r="R20" i="18"/>
  <c r="R24" i="18"/>
  <c r="R28" i="18"/>
  <c r="R32" i="18"/>
  <c r="R45" i="18"/>
  <c r="R22" i="18"/>
  <c r="R44" i="18"/>
  <c r="R43" i="18"/>
  <c r="R42" i="18"/>
  <c r="R40" i="18"/>
  <c r="R39" i="18"/>
  <c r="R38" i="18"/>
  <c r="R37" i="18"/>
  <c r="R36" i="18"/>
  <c r="R34" i="18"/>
  <c r="R33" i="18"/>
  <c r="R27" i="18"/>
  <c r="R26" i="18"/>
  <c r="R25" i="18"/>
  <c r="Q47" i="18"/>
  <c r="Q48" i="18" s="1"/>
  <c r="R8" i="18"/>
  <c r="R9" i="18"/>
  <c r="R47" i="18" l="1"/>
  <c r="R48" i="18"/>
</calcChain>
</file>

<file path=xl/sharedStrings.xml><?xml version="1.0" encoding="utf-8"?>
<sst xmlns="http://schemas.openxmlformats.org/spreadsheetml/2006/main" count="151" uniqueCount="124">
  <si>
    <t>Должность</t>
  </si>
  <si>
    <t>№ п/п</t>
  </si>
  <si>
    <t>Заводской №</t>
  </si>
  <si>
    <t>Максимальная стоимость с НДС (20%)</t>
  </si>
  <si>
    <t>Инвентарный №</t>
  </si>
  <si>
    <t>Максимальная стоимость без НДС</t>
  </si>
  <si>
    <t>Триол АК06-630</t>
  </si>
  <si>
    <t>Триол АК06-400</t>
  </si>
  <si>
    <t>ИРЗ-543-18-630</t>
  </si>
  <si>
    <t>Номинальный ток; А</t>
  </si>
  <si>
    <t>22065</t>
  </si>
  <si>
    <t>32356</t>
  </si>
  <si>
    <t>15102902624</t>
  </si>
  <si>
    <t>31994</t>
  </si>
  <si>
    <t>0002312</t>
  </si>
  <si>
    <t>15102902623</t>
  </si>
  <si>
    <t>31806</t>
  </si>
  <si>
    <t>32719</t>
  </si>
  <si>
    <t>11252</t>
  </si>
  <si>
    <t>32362</t>
  </si>
  <si>
    <t>38929</t>
  </si>
  <si>
    <t>15102902627</t>
  </si>
  <si>
    <t>34615</t>
  </si>
  <si>
    <t>38937</t>
  </si>
  <si>
    <t>Ч091200714</t>
  </si>
  <si>
    <t>15102902628</t>
  </si>
  <si>
    <t>15102902625</t>
  </si>
  <si>
    <t>8405</t>
  </si>
  <si>
    <t>7786</t>
  </si>
  <si>
    <t>7098</t>
  </si>
  <si>
    <t>1923</t>
  </si>
  <si>
    <t>0002476</t>
  </si>
  <si>
    <t>11683</t>
  </si>
  <si>
    <t>9337</t>
  </si>
  <si>
    <t>31991</t>
  </si>
  <si>
    <t>Ч091200715</t>
  </si>
  <si>
    <t>Ч091200716</t>
  </si>
  <si>
    <t>27117</t>
  </si>
  <si>
    <t>17433</t>
  </si>
  <si>
    <t>19308</t>
  </si>
  <si>
    <t>И190601036</t>
  </si>
  <si>
    <t>1939</t>
  </si>
  <si>
    <t>6851</t>
  </si>
  <si>
    <t>13702</t>
  </si>
  <si>
    <t>17679</t>
  </si>
  <si>
    <t>21974</t>
  </si>
  <si>
    <t>И1021</t>
  </si>
  <si>
    <t>22061</t>
  </si>
  <si>
    <t>1915</t>
  </si>
  <si>
    <t>143313491001600</t>
  </si>
  <si>
    <t>143313491000927</t>
  </si>
  <si>
    <t>143313491001502</t>
  </si>
  <si>
    <t>143313491000936</t>
  </si>
  <si>
    <t>143313491001261</t>
  </si>
  <si>
    <t>143313491001501</t>
  </si>
  <si>
    <t>143313491000929</t>
  </si>
  <si>
    <t>143313491000956</t>
  </si>
  <si>
    <t>143313491000795</t>
  </si>
  <si>
    <t>143313491000953</t>
  </si>
  <si>
    <t>143313491001156</t>
  </si>
  <si>
    <t>143313491001517</t>
  </si>
  <si>
    <t>143313491001265</t>
  </si>
  <si>
    <t>143313491001144</t>
  </si>
  <si>
    <t>143313491000837</t>
  </si>
  <si>
    <t>143313491001504</t>
  </si>
  <si>
    <t>143313491001503</t>
  </si>
  <si>
    <t>3300146131</t>
  </si>
  <si>
    <t>143313491000588</t>
  </si>
  <si>
    <t>3300146130</t>
  </si>
  <si>
    <t>3300146133</t>
  </si>
  <si>
    <t>143313491001260</t>
  </si>
  <si>
    <t>143313491000796</t>
  </si>
  <si>
    <t>3300146134</t>
  </si>
  <si>
    <t>143313491000949</t>
  </si>
  <si>
    <t>143313491000838</t>
  </si>
  <si>
    <t>3300002975</t>
  </si>
  <si>
    <t>143313491001442.1</t>
  </si>
  <si>
    <t>143313491001350.1</t>
  </si>
  <si>
    <t>143313491001518</t>
  </si>
  <si>
    <t>3200001889</t>
  </si>
  <si>
    <t>3300146111</t>
  </si>
  <si>
    <t>3300146663</t>
  </si>
  <si>
    <t>143313491001095</t>
  </si>
  <si>
    <t>143313491001445.1</t>
  </si>
  <si>
    <t>143313491001575</t>
  </si>
  <si>
    <t>143313491001184</t>
  </si>
  <si>
    <t>143313491001595</t>
  </si>
  <si>
    <t>3300146662</t>
  </si>
  <si>
    <t>Триол АК06-800</t>
  </si>
  <si>
    <t>Март</t>
  </si>
  <si>
    <t xml:space="preserve">Апрель </t>
  </si>
  <si>
    <t>Май</t>
  </si>
  <si>
    <t>2026 год</t>
  </si>
  <si>
    <t>Кол-во; шт</t>
  </si>
  <si>
    <t>Стоимость без НДС; руб</t>
  </si>
  <si>
    <t>Июнь</t>
  </si>
  <si>
    <t>Июль</t>
  </si>
  <si>
    <t>ИТОГО максимальная цена ремонта станций управления без НДС (Столбец 22 Таблица 3.2.1 Приложение № 3.2); руб/шт</t>
  </si>
  <si>
    <t>Х</t>
  </si>
  <si>
    <r>
      <t xml:space="preserve">Ориентировочная производственная программа по ремонту, модернизации станций управления (СУ) к УЭЦН до станций управления (СУ) с возможностью регулирования частоты вращения трехфазных асинхронных (ПЭД) и вентильных (ВПЭД) погружных электродвигателей к УЭЦН </t>
    </r>
    <r>
      <rPr>
        <b/>
        <sz val="12"/>
        <color rgb="FFFF0000"/>
        <rFont val="Times New Roman"/>
        <family val="1"/>
        <charset val="204"/>
      </rPr>
      <t xml:space="preserve">силами ООО "НАЗВАНИЕ УЧАСТНИКА", </t>
    </r>
    <r>
      <rPr>
        <b/>
        <sz val="12"/>
        <rFont val="Times New Roman"/>
        <family val="1"/>
        <charset val="204"/>
      </rPr>
      <t>для нужд АО "Белкамнефть" им. А.А. Волкова в 2026 году</t>
    </r>
  </si>
  <si>
    <t>(Фамилия И.О.)</t>
  </si>
  <si>
    <t>м.п.                 подпись</t>
  </si>
  <si>
    <t>Наименованние СУ</t>
  </si>
  <si>
    <t>Электон-05АВ-1200 со встроенным выходным фильтром (Ф2)</t>
  </si>
  <si>
    <t xml:space="preserve">Триол АК06-630 </t>
  </si>
  <si>
    <t>СУ-03-800 с выходным синусным фильтром</t>
  </si>
  <si>
    <t>СУ ЧР-250 ЭТАЛОН</t>
  </si>
  <si>
    <t>Триол АК06-250</t>
  </si>
  <si>
    <t>Триол АК06-1К2</t>
  </si>
  <si>
    <t>Триол АК06-1К0</t>
  </si>
  <si>
    <t xml:space="preserve">Борец-06-630 </t>
  </si>
  <si>
    <t xml:space="preserve">Электон-05-400 </t>
  </si>
  <si>
    <t>Электон-05-630</t>
  </si>
  <si>
    <t>СУ ЧР-1000 ЭТАЛОН</t>
  </si>
  <si>
    <t>Электон-05-1000</t>
  </si>
  <si>
    <t>Борец-06-630</t>
  </si>
  <si>
    <t>Электон-05-400 со встроенным выходным фильтром (Ф2)</t>
  </si>
  <si>
    <t>Электон-05-250</t>
  </si>
  <si>
    <t>Электон-05-1200</t>
  </si>
  <si>
    <t>ИРЗ-512-12-400</t>
  </si>
  <si>
    <t>Электон-05ВД-1000</t>
  </si>
  <si>
    <t xml:space="preserve">Триол АК06-400 </t>
  </si>
  <si>
    <t>Триол АК06-400 со встроенным блоком выходного синусного фильтра</t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</si>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</sst>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-General;\ ;@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22">
    <xf numFmtId="0" fontId="0" fillId="0" borderId="0" xfId="0"/>
    <xf numFmtId="3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vertical="center" wrapText="1"/>
    </xf>
    <xf numFmtId="4" fontId="5" fillId="0" borderId="2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29" xfId="0" applyNumberFormat="1" applyFont="1" applyFill="1" applyBorder="1" applyAlignment="1">
      <alignment horizontal="center" vertical="center" wrapText="1"/>
    </xf>
    <xf numFmtId="4" fontId="7" fillId="0" borderId="30" xfId="0" applyNumberFormat="1" applyFont="1" applyFill="1" applyBorder="1" applyAlignment="1">
      <alignment horizontal="center" vertical="center" wrapText="1"/>
    </xf>
    <xf numFmtId="4" fontId="7" fillId="0" borderId="31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3" fontId="7" fillId="0" borderId="39" xfId="0" applyNumberFormat="1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4" fontId="5" fillId="0" borderId="31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4" fontId="7" fillId="0" borderId="35" xfId="0" applyNumberFormat="1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3" fontId="5" fillId="0" borderId="36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center" vertical="center" wrapText="1"/>
    </xf>
    <xf numFmtId="3" fontId="7" fillId="0" borderId="24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4" fontId="7" fillId="0" borderId="26" xfId="0" applyNumberFormat="1" applyFont="1" applyFill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left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41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42" xfId="0" applyNumberFormat="1" applyFont="1" applyFill="1" applyBorder="1" applyAlignment="1">
      <alignment horizontal="center" vertical="center" wrapText="1"/>
    </xf>
    <xf numFmtId="3" fontId="7" fillId="0" borderId="43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Fill="1" applyBorder="1" applyAlignment="1">
      <alignment horizontal="center" vertical="center" wrapText="1"/>
    </xf>
    <xf numFmtId="3" fontId="7" fillId="0" borderId="40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right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10" fillId="0" borderId="27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3" fontId="10" fillId="0" borderId="28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wrapText="1"/>
    </xf>
    <xf numFmtId="4" fontId="11" fillId="0" borderId="0" xfId="0" applyNumberFormat="1" applyFont="1" applyFill="1" applyAlignment="1">
      <alignment horizontal="center" vertical="top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left" vertical="center" wrapText="1"/>
    </xf>
    <xf numFmtId="4" fontId="7" fillId="0" borderId="27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27" xfId="0" applyNumberFormat="1" applyFont="1" applyFill="1" applyBorder="1" applyAlignment="1">
      <alignment horizontal="center" vertical="center" wrapText="1"/>
    </xf>
    <xf numFmtId="4" fontId="7" fillId="0" borderId="2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center" wrapText="1"/>
    </xf>
  </cellXfs>
  <cellStyles count="3">
    <cellStyle name="Обычный" xfId="0" builtinId="0"/>
    <cellStyle name="Обычный 112" xfId="2" xr:uid="{00000000-0005-0000-0000-000001000000}"/>
    <cellStyle name="Обычный 3" xfId="1" xr:uid="{00000000-0005-0000-0000-000002000000}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tabSelected="1" zoomScaleNormal="100" workbookViewId="0">
      <selection activeCell="A3" sqref="A3:R3"/>
    </sheetView>
  </sheetViews>
  <sheetFormatPr defaultColWidth="9.1796875" defaultRowHeight="13" x14ac:dyDescent="0.35"/>
  <cols>
    <col min="1" max="1" width="6.453125" style="1" customWidth="1"/>
    <col min="2" max="2" width="31.26953125" style="2" customWidth="1"/>
    <col min="3" max="3" width="15.7265625" style="4" customWidth="1"/>
    <col min="4" max="4" width="15.453125" style="2" customWidth="1"/>
    <col min="5" max="5" width="22.26953125" style="2" customWidth="1"/>
    <col min="6" max="6" width="23.81640625" style="2" customWidth="1"/>
    <col min="7" max="7" width="12.453125" style="2" customWidth="1"/>
    <col min="8" max="8" width="16.26953125" style="2" customWidth="1"/>
    <col min="9" max="9" width="12.453125" style="2" customWidth="1"/>
    <col min="10" max="10" width="17.453125" style="2" customWidth="1"/>
    <col min="11" max="11" width="12.453125" style="2" customWidth="1"/>
    <col min="12" max="12" width="16.7265625" style="2" customWidth="1"/>
    <col min="13" max="13" width="12.453125" style="5" customWidth="1"/>
    <col min="14" max="14" width="16.7265625" style="5" customWidth="1"/>
    <col min="15" max="15" width="12.453125" style="5" customWidth="1"/>
    <col min="16" max="16" width="16" style="5" customWidth="1"/>
    <col min="17" max="17" width="12.453125" style="2" customWidth="1"/>
    <col min="18" max="18" width="17.54296875" style="2" customWidth="1"/>
    <col min="19" max="19" width="38" style="2" customWidth="1"/>
    <col min="20" max="16384" width="9.1796875" style="2"/>
  </cols>
  <sheetData>
    <row r="1" spans="1:18" ht="12.75" customHeight="1" x14ac:dyDescent="0.35">
      <c r="E1" s="9"/>
      <c r="F1" s="9"/>
      <c r="Q1" s="121" t="s">
        <v>123</v>
      </c>
      <c r="R1" s="121"/>
    </row>
    <row r="2" spans="1:18" ht="12.75" customHeight="1" x14ac:dyDescent="0.35">
      <c r="E2" s="9"/>
      <c r="F2" s="9"/>
      <c r="R2" s="8"/>
    </row>
    <row r="3" spans="1:18" ht="63" customHeight="1" thickBot="1" x14ac:dyDescent="0.4">
      <c r="A3" s="110" t="s">
        <v>99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43.5" customHeight="1" thickBot="1" x14ac:dyDescent="0.4">
      <c r="A4" s="115" t="s">
        <v>1</v>
      </c>
      <c r="B4" s="117" t="s">
        <v>102</v>
      </c>
      <c r="C4" s="119" t="s">
        <v>9</v>
      </c>
      <c r="D4" s="99" t="s">
        <v>2</v>
      </c>
      <c r="E4" s="103" t="s">
        <v>4</v>
      </c>
      <c r="F4" s="101" t="s">
        <v>97</v>
      </c>
      <c r="G4" s="97" t="s">
        <v>89</v>
      </c>
      <c r="H4" s="98"/>
      <c r="I4" s="97" t="s">
        <v>90</v>
      </c>
      <c r="J4" s="111"/>
      <c r="K4" s="97" t="s">
        <v>91</v>
      </c>
      <c r="L4" s="98"/>
      <c r="M4" s="97" t="s">
        <v>95</v>
      </c>
      <c r="N4" s="111"/>
      <c r="O4" s="114" t="s">
        <v>96</v>
      </c>
      <c r="P4" s="111"/>
      <c r="Q4" s="112" t="s">
        <v>92</v>
      </c>
      <c r="R4" s="113"/>
    </row>
    <row r="5" spans="1:18" ht="87.75" customHeight="1" thickBot="1" x14ac:dyDescent="0.4">
      <c r="A5" s="116"/>
      <c r="B5" s="118"/>
      <c r="C5" s="120"/>
      <c r="D5" s="100"/>
      <c r="E5" s="104"/>
      <c r="F5" s="102"/>
      <c r="G5" s="13" t="s">
        <v>93</v>
      </c>
      <c r="H5" s="14" t="s">
        <v>94</v>
      </c>
      <c r="I5" s="13" t="s">
        <v>93</v>
      </c>
      <c r="J5" s="15" t="s">
        <v>94</v>
      </c>
      <c r="K5" s="16" t="s">
        <v>93</v>
      </c>
      <c r="L5" s="14" t="s">
        <v>94</v>
      </c>
      <c r="M5" s="17" t="s">
        <v>93</v>
      </c>
      <c r="N5" s="15" t="s">
        <v>94</v>
      </c>
      <c r="O5" s="16" t="s">
        <v>93</v>
      </c>
      <c r="P5" s="14" t="s">
        <v>94</v>
      </c>
      <c r="Q5" s="18" t="s">
        <v>93</v>
      </c>
      <c r="R5" s="19" t="s">
        <v>94</v>
      </c>
    </row>
    <row r="6" spans="1:18" s="1" customFormat="1" ht="20.25" customHeight="1" thickBot="1" x14ac:dyDescent="0.4">
      <c r="A6" s="20">
        <v>1</v>
      </c>
      <c r="B6" s="21">
        <v>2</v>
      </c>
      <c r="C6" s="22">
        <v>3</v>
      </c>
      <c r="D6" s="23">
        <v>4</v>
      </c>
      <c r="E6" s="75">
        <v>5</v>
      </c>
      <c r="F6" s="24">
        <v>6</v>
      </c>
      <c r="G6" s="21">
        <v>7</v>
      </c>
      <c r="H6" s="23">
        <v>8</v>
      </c>
      <c r="I6" s="21">
        <v>9</v>
      </c>
      <c r="J6" s="25">
        <v>10</v>
      </c>
      <c r="K6" s="26">
        <v>11</v>
      </c>
      <c r="L6" s="23">
        <v>12</v>
      </c>
      <c r="M6" s="21">
        <v>13</v>
      </c>
      <c r="N6" s="25">
        <v>14</v>
      </c>
      <c r="O6" s="21">
        <v>15</v>
      </c>
      <c r="P6" s="25">
        <v>16</v>
      </c>
      <c r="Q6" s="21">
        <v>17</v>
      </c>
      <c r="R6" s="25">
        <v>18</v>
      </c>
    </row>
    <row r="7" spans="1:18" s="6" customFormat="1" ht="54.75" customHeight="1" x14ac:dyDescent="0.35">
      <c r="A7" s="11">
        <v>1</v>
      </c>
      <c r="B7" s="84" t="s">
        <v>103</v>
      </c>
      <c r="C7" s="28">
        <v>1200</v>
      </c>
      <c r="D7" s="29" t="s">
        <v>10</v>
      </c>
      <c r="E7" s="76" t="s">
        <v>49</v>
      </c>
      <c r="F7" s="69"/>
      <c r="G7" s="31">
        <v>1</v>
      </c>
      <c r="H7" s="32">
        <f>G7*F7</f>
        <v>0</v>
      </c>
      <c r="I7" s="27">
        <v>0</v>
      </c>
      <c r="J7" s="30">
        <f>I7*F7</f>
        <v>0</v>
      </c>
      <c r="K7" s="33">
        <v>0</v>
      </c>
      <c r="L7" s="32">
        <f>K7*F7</f>
        <v>0</v>
      </c>
      <c r="M7" s="27">
        <v>0</v>
      </c>
      <c r="N7" s="30">
        <f>M7*F7</f>
        <v>0</v>
      </c>
      <c r="O7" s="33">
        <v>0</v>
      </c>
      <c r="P7" s="32">
        <f>O7*F7</f>
        <v>0</v>
      </c>
      <c r="Q7" s="31">
        <f>O7+M7+K7+I7+G7</f>
        <v>1</v>
      </c>
      <c r="R7" s="34">
        <f>P7+N7+L7+J7+H7</f>
        <v>0</v>
      </c>
    </row>
    <row r="8" spans="1:18" s="6" customFormat="1" ht="38.25" customHeight="1" x14ac:dyDescent="0.35">
      <c r="A8" s="73">
        <v>2</v>
      </c>
      <c r="B8" s="85" t="s">
        <v>104</v>
      </c>
      <c r="C8" s="36">
        <v>630</v>
      </c>
      <c r="D8" s="36" t="s">
        <v>11</v>
      </c>
      <c r="E8" s="77" t="s">
        <v>50</v>
      </c>
      <c r="F8" s="70"/>
      <c r="G8" s="38">
        <v>1</v>
      </c>
      <c r="H8" s="39">
        <f t="shared" ref="H8:H46" si="0">G8*F8</f>
        <v>0</v>
      </c>
      <c r="I8" s="35">
        <v>0</v>
      </c>
      <c r="J8" s="37">
        <f t="shared" ref="J8:J46" si="1">I8*F8</f>
        <v>0</v>
      </c>
      <c r="K8" s="40">
        <v>0</v>
      </c>
      <c r="L8" s="39">
        <f t="shared" ref="L8:L46" si="2">K8*F8</f>
        <v>0</v>
      </c>
      <c r="M8" s="35">
        <v>0</v>
      </c>
      <c r="N8" s="37">
        <f t="shared" ref="N8:N46" si="3">M8*F8</f>
        <v>0</v>
      </c>
      <c r="O8" s="40">
        <v>0</v>
      </c>
      <c r="P8" s="39">
        <f t="shared" ref="P8:P46" si="4">O8*F8</f>
        <v>0</v>
      </c>
      <c r="Q8" s="38">
        <f t="shared" ref="Q8:Q46" si="5">O8+M8+K8+I8+G8</f>
        <v>1</v>
      </c>
      <c r="R8" s="41">
        <f t="shared" ref="R8:R48" si="6">P8+N8+L8+J8+H8</f>
        <v>0</v>
      </c>
    </row>
    <row r="9" spans="1:18" s="6" customFormat="1" ht="54.75" customHeight="1" x14ac:dyDescent="0.35">
      <c r="A9" s="73">
        <v>3</v>
      </c>
      <c r="B9" s="85" t="s">
        <v>105</v>
      </c>
      <c r="C9" s="36">
        <v>800</v>
      </c>
      <c r="D9" s="36" t="s">
        <v>12</v>
      </c>
      <c r="E9" s="77" t="s">
        <v>51</v>
      </c>
      <c r="F9" s="70"/>
      <c r="G9" s="38">
        <v>1</v>
      </c>
      <c r="H9" s="39">
        <f t="shared" si="0"/>
        <v>0</v>
      </c>
      <c r="I9" s="35">
        <v>0</v>
      </c>
      <c r="J9" s="37">
        <f t="shared" si="1"/>
        <v>0</v>
      </c>
      <c r="K9" s="40">
        <v>0</v>
      </c>
      <c r="L9" s="39">
        <f t="shared" si="2"/>
        <v>0</v>
      </c>
      <c r="M9" s="35">
        <v>0</v>
      </c>
      <c r="N9" s="37">
        <f t="shared" si="3"/>
        <v>0</v>
      </c>
      <c r="O9" s="40">
        <v>0</v>
      </c>
      <c r="P9" s="39">
        <f t="shared" si="4"/>
        <v>0</v>
      </c>
      <c r="Q9" s="38">
        <f t="shared" si="5"/>
        <v>1</v>
      </c>
      <c r="R9" s="41">
        <f t="shared" si="6"/>
        <v>0</v>
      </c>
    </row>
    <row r="10" spans="1:18" s="6" customFormat="1" ht="42" customHeight="1" x14ac:dyDescent="0.35">
      <c r="A10" s="73">
        <v>4</v>
      </c>
      <c r="B10" s="85" t="s">
        <v>121</v>
      </c>
      <c r="C10" s="36">
        <v>400</v>
      </c>
      <c r="D10" s="36" t="s">
        <v>13</v>
      </c>
      <c r="E10" s="77" t="s">
        <v>52</v>
      </c>
      <c r="F10" s="70"/>
      <c r="G10" s="38">
        <v>1</v>
      </c>
      <c r="H10" s="39">
        <f t="shared" si="0"/>
        <v>0</v>
      </c>
      <c r="I10" s="35">
        <v>0</v>
      </c>
      <c r="J10" s="37">
        <f t="shared" si="1"/>
        <v>0</v>
      </c>
      <c r="K10" s="40">
        <v>0</v>
      </c>
      <c r="L10" s="39">
        <f t="shared" si="2"/>
        <v>0</v>
      </c>
      <c r="M10" s="35">
        <v>0</v>
      </c>
      <c r="N10" s="37">
        <f t="shared" si="3"/>
        <v>0</v>
      </c>
      <c r="O10" s="40">
        <v>0</v>
      </c>
      <c r="P10" s="39">
        <f t="shared" si="4"/>
        <v>0</v>
      </c>
      <c r="Q10" s="38">
        <f t="shared" si="5"/>
        <v>1</v>
      </c>
      <c r="R10" s="41">
        <f t="shared" si="6"/>
        <v>0</v>
      </c>
    </row>
    <row r="11" spans="1:18" s="6" customFormat="1" ht="42" customHeight="1" x14ac:dyDescent="0.35">
      <c r="A11" s="73">
        <v>5</v>
      </c>
      <c r="B11" s="85" t="s">
        <v>106</v>
      </c>
      <c r="C11" s="36">
        <v>250</v>
      </c>
      <c r="D11" s="36" t="s">
        <v>14</v>
      </c>
      <c r="E11" s="77" t="s">
        <v>53</v>
      </c>
      <c r="F11" s="70"/>
      <c r="G11" s="38">
        <v>1</v>
      </c>
      <c r="H11" s="39">
        <f t="shared" si="0"/>
        <v>0</v>
      </c>
      <c r="I11" s="35">
        <v>0</v>
      </c>
      <c r="J11" s="37">
        <f t="shared" si="1"/>
        <v>0</v>
      </c>
      <c r="K11" s="40">
        <v>0</v>
      </c>
      <c r="L11" s="39">
        <f t="shared" si="2"/>
        <v>0</v>
      </c>
      <c r="M11" s="35">
        <v>0</v>
      </c>
      <c r="N11" s="37">
        <f t="shared" si="3"/>
        <v>0</v>
      </c>
      <c r="O11" s="40">
        <v>0</v>
      </c>
      <c r="P11" s="39">
        <f t="shared" si="4"/>
        <v>0</v>
      </c>
      <c r="Q11" s="38">
        <f t="shared" si="5"/>
        <v>1</v>
      </c>
      <c r="R11" s="41">
        <f t="shared" si="6"/>
        <v>0</v>
      </c>
    </row>
    <row r="12" spans="1:18" s="6" customFormat="1" ht="54.75" customHeight="1" x14ac:dyDescent="0.35">
      <c r="A12" s="73">
        <v>6</v>
      </c>
      <c r="B12" s="85" t="s">
        <v>105</v>
      </c>
      <c r="C12" s="36">
        <v>800</v>
      </c>
      <c r="D12" s="36" t="s">
        <v>15</v>
      </c>
      <c r="E12" s="77" t="s">
        <v>54</v>
      </c>
      <c r="F12" s="70"/>
      <c r="G12" s="38">
        <v>1</v>
      </c>
      <c r="H12" s="39">
        <f t="shared" si="0"/>
        <v>0</v>
      </c>
      <c r="I12" s="35">
        <v>0</v>
      </c>
      <c r="J12" s="37">
        <f t="shared" si="1"/>
        <v>0</v>
      </c>
      <c r="K12" s="40">
        <v>0</v>
      </c>
      <c r="L12" s="39">
        <f t="shared" si="2"/>
        <v>0</v>
      </c>
      <c r="M12" s="35">
        <v>0</v>
      </c>
      <c r="N12" s="37">
        <f t="shared" si="3"/>
        <v>0</v>
      </c>
      <c r="O12" s="40">
        <v>0</v>
      </c>
      <c r="P12" s="39">
        <f t="shared" si="4"/>
        <v>0</v>
      </c>
      <c r="Q12" s="38">
        <f t="shared" si="5"/>
        <v>1</v>
      </c>
      <c r="R12" s="41">
        <f t="shared" si="6"/>
        <v>0</v>
      </c>
    </row>
    <row r="13" spans="1:18" s="6" customFormat="1" ht="41.25" customHeight="1" x14ac:dyDescent="0.35">
      <c r="A13" s="73">
        <v>7</v>
      </c>
      <c r="B13" s="85" t="s">
        <v>107</v>
      </c>
      <c r="C13" s="36">
        <v>250</v>
      </c>
      <c r="D13" s="36" t="s">
        <v>16</v>
      </c>
      <c r="E13" s="77" t="s">
        <v>55</v>
      </c>
      <c r="F13" s="70"/>
      <c r="G13" s="38">
        <v>1</v>
      </c>
      <c r="H13" s="39">
        <f t="shared" si="0"/>
        <v>0</v>
      </c>
      <c r="I13" s="38">
        <v>0</v>
      </c>
      <c r="J13" s="37">
        <f t="shared" si="1"/>
        <v>0</v>
      </c>
      <c r="K13" s="40">
        <v>0</v>
      </c>
      <c r="L13" s="39">
        <f t="shared" si="2"/>
        <v>0</v>
      </c>
      <c r="M13" s="35">
        <v>0</v>
      </c>
      <c r="N13" s="37">
        <f t="shared" si="3"/>
        <v>0</v>
      </c>
      <c r="O13" s="40">
        <v>0</v>
      </c>
      <c r="P13" s="39">
        <f t="shared" si="4"/>
        <v>0</v>
      </c>
      <c r="Q13" s="38">
        <f t="shared" si="5"/>
        <v>1</v>
      </c>
      <c r="R13" s="41">
        <f t="shared" si="6"/>
        <v>0</v>
      </c>
    </row>
    <row r="14" spans="1:18" s="6" customFormat="1" ht="41.25" customHeight="1" x14ac:dyDescent="0.35">
      <c r="A14" s="73">
        <v>8</v>
      </c>
      <c r="B14" s="85" t="s">
        <v>6</v>
      </c>
      <c r="C14" s="36">
        <v>630</v>
      </c>
      <c r="D14" s="36" t="s">
        <v>17</v>
      </c>
      <c r="E14" s="77" t="s">
        <v>56</v>
      </c>
      <c r="F14" s="70"/>
      <c r="G14" s="38">
        <v>1</v>
      </c>
      <c r="H14" s="39">
        <f t="shared" si="0"/>
        <v>0</v>
      </c>
      <c r="I14" s="38">
        <v>0</v>
      </c>
      <c r="J14" s="37">
        <f t="shared" si="1"/>
        <v>0</v>
      </c>
      <c r="K14" s="40">
        <v>0</v>
      </c>
      <c r="L14" s="39">
        <f t="shared" si="2"/>
        <v>0</v>
      </c>
      <c r="M14" s="35">
        <v>0</v>
      </c>
      <c r="N14" s="37">
        <f t="shared" si="3"/>
        <v>0</v>
      </c>
      <c r="O14" s="40">
        <v>0</v>
      </c>
      <c r="P14" s="39">
        <f t="shared" si="4"/>
        <v>0</v>
      </c>
      <c r="Q14" s="38">
        <f t="shared" si="5"/>
        <v>1</v>
      </c>
      <c r="R14" s="41">
        <f t="shared" si="6"/>
        <v>0</v>
      </c>
    </row>
    <row r="15" spans="1:18" s="6" customFormat="1" ht="41.25" customHeight="1" x14ac:dyDescent="0.35">
      <c r="A15" s="73">
        <v>9</v>
      </c>
      <c r="B15" s="85" t="s">
        <v>121</v>
      </c>
      <c r="C15" s="36">
        <v>400</v>
      </c>
      <c r="D15" s="36" t="s">
        <v>18</v>
      </c>
      <c r="E15" s="77" t="s">
        <v>57</v>
      </c>
      <c r="F15" s="70"/>
      <c r="G15" s="35">
        <v>0</v>
      </c>
      <c r="H15" s="39">
        <f t="shared" si="0"/>
        <v>0</v>
      </c>
      <c r="I15" s="38">
        <v>1</v>
      </c>
      <c r="J15" s="37">
        <f t="shared" si="1"/>
        <v>0</v>
      </c>
      <c r="K15" s="40">
        <v>0</v>
      </c>
      <c r="L15" s="39">
        <f t="shared" si="2"/>
        <v>0</v>
      </c>
      <c r="M15" s="35">
        <v>0</v>
      </c>
      <c r="N15" s="37">
        <f t="shared" si="3"/>
        <v>0</v>
      </c>
      <c r="O15" s="40">
        <v>0</v>
      </c>
      <c r="P15" s="39">
        <f t="shared" si="4"/>
        <v>0</v>
      </c>
      <c r="Q15" s="38">
        <f t="shared" si="5"/>
        <v>1</v>
      </c>
      <c r="R15" s="41">
        <f t="shared" si="6"/>
        <v>0</v>
      </c>
    </row>
    <row r="16" spans="1:18" s="6" customFormat="1" ht="41.25" customHeight="1" x14ac:dyDescent="0.35">
      <c r="A16" s="73">
        <v>10</v>
      </c>
      <c r="B16" s="85" t="s">
        <v>6</v>
      </c>
      <c r="C16" s="36">
        <v>630</v>
      </c>
      <c r="D16" s="36" t="s">
        <v>19</v>
      </c>
      <c r="E16" s="77" t="s">
        <v>58</v>
      </c>
      <c r="F16" s="70"/>
      <c r="G16" s="35">
        <v>0</v>
      </c>
      <c r="H16" s="39">
        <f t="shared" si="0"/>
        <v>0</v>
      </c>
      <c r="I16" s="38">
        <v>1</v>
      </c>
      <c r="J16" s="37">
        <f t="shared" si="1"/>
        <v>0</v>
      </c>
      <c r="K16" s="40">
        <v>0</v>
      </c>
      <c r="L16" s="39">
        <f t="shared" si="2"/>
        <v>0</v>
      </c>
      <c r="M16" s="35">
        <v>0</v>
      </c>
      <c r="N16" s="37">
        <f t="shared" si="3"/>
        <v>0</v>
      </c>
      <c r="O16" s="40">
        <v>0</v>
      </c>
      <c r="P16" s="39">
        <f t="shared" si="4"/>
        <v>0</v>
      </c>
      <c r="Q16" s="38">
        <f t="shared" si="5"/>
        <v>1</v>
      </c>
      <c r="R16" s="41">
        <f t="shared" si="6"/>
        <v>0</v>
      </c>
    </row>
    <row r="17" spans="1:18" s="6" customFormat="1" ht="41.25" customHeight="1" x14ac:dyDescent="0.35">
      <c r="A17" s="73">
        <v>11</v>
      </c>
      <c r="B17" s="85" t="s">
        <v>108</v>
      </c>
      <c r="C17" s="36">
        <v>1200</v>
      </c>
      <c r="D17" s="36" t="s">
        <v>20</v>
      </c>
      <c r="E17" s="77" t="s">
        <v>59</v>
      </c>
      <c r="F17" s="70"/>
      <c r="G17" s="35">
        <v>0</v>
      </c>
      <c r="H17" s="39">
        <f t="shared" si="0"/>
        <v>0</v>
      </c>
      <c r="I17" s="38">
        <v>1</v>
      </c>
      <c r="J17" s="37">
        <f t="shared" si="1"/>
        <v>0</v>
      </c>
      <c r="K17" s="40">
        <v>0</v>
      </c>
      <c r="L17" s="39">
        <f t="shared" si="2"/>
        <v>0</v>
      </c>
      <c r="M17" s="35">
        <v>0</v>
      </c>
      <c r="N17" s="37">
        <f t="shared" si="3"/>
        <v>0</v>
      </c>
      <c r="O17" s="40">
        <v>0</v>
      </c>
      <c r="P17" s="39">
        <f t="shared" si="4"/>
        <v>0</v>
      </c>
      <c r="Q17" s="38">
        <f t="shared" si="5"/>
        <v>1</v>
      </c>
      <c r="R17" s="41">
        <f t="shared" si="6"/>
        <v>0</v>
      </c>
    </row>
    <row r="18" spans="1:18" s="6" customFormat="1" ht="54.75" customHeight="1" x14ac:dyDescent="0.35">
      <c r="A18" s="73">
        <v>12</v>
      </c>
      <c r="B18" s="85" t="s">
        <v>105</v>
      </c>
      <c r="C18" s="36">
        <v>800</v>
      </c>
      <c r="D18" s="36" t="s">
        <v>21</v>
      </c>
      <c r="E18" s="77" t="s">
        <v>60</v>
      </c>
      <c r="F18" s="70"/>
      <c r="G18" s="35">
        <v>0</v>
      </c>
      <c r="H18" s="39">
        <f t="shared" si="0"/>
        <v>0</v>
      </c>
      <c r="I18" s="38">
        <v>1</v>
      </c>
      <c r="J18" s="37">
        <f t="shared" si="1"/>
        <v>0</v>
      </c>
      <c r="K18" s="40">
        <v>0</v>
      </c>
      <c r="L18" s="39">
        <f t="shared" si="2"/>
        <v>0</v>
      </c>
      <c r="M18" s="35">
        <v>0</v>
      </c>
      <c r="N18" s="37">
        <f t="shared" si="3"/>
        <v>0</v>
      </c>
      <c r="O18" s="40">
        <v>0</v>
      </c>
      <c r="P18" s="39">
        <f t="shared" si="4"/>
        <v>0</v>
      </c>
      <c r="Q18" s="38">
        <f t="shared" si="5"/>
        <v>1</v>
      </c>
      <c r="R18" s="41">
        <f t="shared" si="6"/>
        <v>0</v>
      </c>
    </row>
    <row r="19" spans="1:18" s="6" customFormat="1" ht="38.25" customHeight="1" x14ac:dyDescent="0.35">
      <c r="A19" s="73">
        <v>13</v>
      </c>
      <c r="B19" s="85" t="s">
        <v>109</v>
      </c>
      <c r="C19" s="36">
        <v>1000</v>
      </c>
      <c r="D19" s="36" t="s">
        <v>22</v>
      </c>
      <c r="E19" s="77" t="s">
        <v>61</v>
      </c>
      <c r="F19" s="70"/>
      <c r="G19" s="35">
        <v>0</v>
      </c>
      <c r="H19" s="39">
        <f t="shared" si="0"/>
        <v>0</v>
      </c>
      <c r="I19" s="38">
        <v>1</v>
      </c>
      <c r="J19" s="37">
        <f t="shared" si="1"/>
        <v>0</v>
      </c>
      <c r="K19" s="40">
        <v>0</v>
      </c>
      <c r="L19" s="39">
        <f t="shared" si="2"/>
        <v>0</v>
      </c>
      <c r="M19" s="35">
        <v>0</v>
      </c>
      <c r="N19" s="37">
        <f t="shared" si="3"/>
        <v>0</v>
      </c>
      <c r="O19" s="40">
        <v>0</v>
      </c>
      <c r="P19" s="39">
        <f t="shared" si="4"/>
        <v>0</v>
      </c>
      <c r="Q19" s="38">
        <f t="shared" si="5"/>
        <v>1</v>
      </c>
      <c r="R19" s="41">
        <f t="shared" si="6"/>
        <v>0</v>
      </c>
    </row>
    <row r="20" spans="1:18" s="6" customFormat="1" ht="38.25" customHeight="1" x14ac:dyDescent="0.35">
      <c r="A20" s="73">
        <v>14</v>
      </c>
      <c r="B20" s="85" t="s">
        <v>88</v>
      </c>
      <c r="C20" s="36">
        <v>800</v>
      </c>
      <c r="D20" s="36" t="s">
        <v>23</v>
      </c>
      <c r="E20" s="77" t="s">
        <v>62</v>
      </c>
      <c r="F20" s="70"/>
      <c r="G20" s="35">
        <v>0</v>
      </c>
      <c r="H20" s="39">
        <f t="shared" si="0"/>
        <v>0</v>
      </c>
      <c r="I20" s="38">
        <v>1</v>
      </c>
      <c r="J20" s="37">
        <f t="shared" si="1"/>
        <v>0</v>
      </c>
      <c r="K20" s="40">
        <v>0</v>
      </c>
      <c r="L20" s="39">
        <f t="shared" si="2"/>
        <v>0</v>
      </c>
      <c r="M20" s="35">
        <v>0</v>
      </c>
      <c r="N20" s="37">
        <f t="shared" si="3"/>
        <v>0</v>
      </c>
      <c r="O20" s="40">
        <v>0</v>
      </c>
      <c r="P20" s="39">
        <f t="shared" si="4"/>
        <v>0</v>
      </c>
      <c r="Q20" s="38">
        <f t="shared" si="5"/>
        <v>1</v>
      </c>
      <c r="R20" s="41">
        <f t="shared" si="6"/>
        <v>0</v>
      </c>
    </row>
    <row r="21" spans="1:18" s="6" customFormat="1" ht="38.25" customHeight="1" x14ac:dyDescent="0.35">
      <c r="A21" s="73">
        <v>15</v>
      </c>
      <c r="B21" s="85" t="s">
        <v>110</v>
      </c>
      <c r="C21" s="36">
        <v>630</v>
      </c>
      <c r="D21" s="36" t="s">
        <v>24</v>
      </c>
      <c r="E21" s="77" t="s">
        <v>63</v>
      </c>
      <c r="F21" s="70"/>
      <c r="G21" s="35">
        <v>0</v>
      </c>
      <c r="H21" s="39">
        <f t="shared" si="0"/>
        <v>0</v>
      </c>
      <c r="I21" s="38">
        <v>1</v>
      </c>
      <c r="J21" s="37">
        <f t="shared" si="1"/>
        <v>0</v>
      </c>
      <c r="K21" s="40">
        <v>0</v>
      </c>
      <c r="L21" s="39">
        <f t="shared" si="2"/>
        <v>0</v>
      </c>
      <c r="M21" s="35">
        <v>0</v>
      </c>
      <c r="N21" s="37">
        <f t="shared" si="3"/>
        <v>0</v>
      </c>
      <c r="O21" s="40">
        <v>0</v>
      </c>
      <c r="P21" s="39">
        <f t="shared" si="4"/>
        <v>0</v>
      </c>
      <c r="Q21" s="38">
        <f t="shared" si="5"/>
        <v>1</v>
      </c>
      <c r="R21" s="41">
        <f t="shared" si="6"/>
        <v>0</v>
      </c>
    </row>
    <row r="22" spans="1:18" s="6" customFormat="1" ht="54.75" customHeight="1" x14ac:dyDescent="0.35">
      <c r="A22" s="73">
        <v>16</v>
      </c>
      <c r="B22" s="85" t="s">
        <v>105</v>
      </c>
      <c r="C22" s="36">
        <v>800</v>
      </c>
      <c r="D22" s="36" t="s">
        <v>25</v>
      </c>
      <c r="E22" s="77" t="s">
        <v>64</v>
      </c>
      <c r="F22" s="70"/>
      <c r="G22" s="35">
        <v>0</v>
      </c>
      <c r="H22" s="39">
        <f t="shared" si="0"/>
        <v>0</v>
      </c>
      <c r="I22" s="38">
        <v>1</v>
      </c>
      <c r="J22" s="37">
        <f t="shared" si="1"/>
        <v>0</v>
      </c>
      <c r="K22" s="40">
        <v>0</v>
      </c>
      <c r="L22" s="39">
        <f t="shared" si="2"/>
        <v>0</v>
      </c>
      <c r="M22" s="35">
        <v>0</v>
      </c>
      <c r="N22" s="37">
        <f t="shared" si="3"/>
        <v>0</v>
      </c>
      <c r="O22" s="40">
        <v>0</v>
      </c>
      <c r="P22" s="39">
        <f t="shared" si="4"/>
        <v>0</v>
      </c>
      <c r="Q22" s="38">
        <f t="shared" si="5"/>
        <v>1</v>
      </c>
      <c r="R22" s="41">
        <f t="shared" si="6"/>
        <v>0</v>
      </c>
    </row>
    <row r="23" spans="1:18" s="6" customFormat="1" ht="54.75" customHeight="1" x14ac:dyDescent="0.35">
      <c r="A23" s="73">
        <v>17</v>
      </c>
      <c r="B23" s="85" t="s">
        <v>105</v>
      </c>
      <c r="C23" s="36">
        <v>800</v>
      </c>
      <c r="D23" s="36" t="s">
        <v>26</v>
      </c>
      <c r="E23" s="77" t="s">
        <v>65</v>
      </c>
      <c r="F23" s="70"/>
      <c r="G23" s="35">
        <v>0</v>
      </c>
      <c r="H23" s="39">
        <f t="shared" si="0"/>
        <v>0</v>
      </c>
      <c r="I23" s="35">
        <v>0</v>
      </c>
      <c r="J23" s="37">
        <f t="shared" si="1"/>
        <v>0</v>
      </c>
      <c r="K23" s="42">
        <v>1</v>
      </c>
      <c r="L23" s="39">
        <f t="shared" si="2"/>
        <v>0</v>
      </c>
      <c r="M23" s="35">
        <v>0</v>
      </c>
      <c r="N23" s="37">
        <f t="shared" si="3"/>
        <v>0</v>
      </c>
      <c r="O23" s="40">
        <v>0</v>
      </c>
      <c r="P23" s="39">
        <f t="shared" si="4"/>
        <v>0</v>
      </c>
      <c r="Q23" s="38">
        <f t="shared" si="5"/>
        <v>1</v>
      </c>
      <c r="R23" s="41">
        <f t="shared" si="6"/>
        <v>0</v>
      </c>
    </row>
    <row r="24" spans="1:18" s="6" customFormat="1" ht="73.5" customHeight="1" x14ac:dyDescent="0.35">
      <c r="A24" s="73">
        <v>18</v>
      </c>
      <c r="B24" s="86" t="s">
        <v>122</v>
      </c>
      <c r="C24" s="43">
        <v>400</v>
      </c>
      <c r="D24" s="43" t="s">
        <v>27</v>
      </c>
      <c r="E24" s="78" t="s">
        <v>66</v>
      </c>
      <c r="F24" s="70"/>
      <c r="G24" s="35">
        <v>0</v>
      </c>
      <c r="H24" s="39">
        <f t="shared" si="0"/>
        <v>0</v>
      </c>
      <c r="I24" s="35">
        <v>0</v>
      </c>
      <c r="J24" s="37">
        <f t="shared" si="1"/>
        <v>0</v>
      </c>
      <c r="K24" s="42">
        <v>1</v>
      </c>
      <c r="L24" s="39">
        <f t="shared" si="2"/>
        <v>0</v>
      </c>
      <c r="M24" s="35">
        <v>0</v>
      </c>
      <c r="N24" s="37">
        <f t="shared" si="3"/>
        <v>0</v>
      </c>
      <c r="O24" s="40">
        <v>0</v>
      </c>
      <c r="P24" s="39">
        <f t="shared" si="4"/>
        <v>0</v>
      </c>
      <c r="Q24" s="38">
        <f t="shared" si="5"/>
        <v>1</v>
      </c>
      <c r="R24" s="41">
        <f t="shared" si="6"/>
        <v>0</v>
      </c>
    </row>
    <row r="25" spans="1:18" s="6" customFormat="1" ht="33.75" customHeight="1" x14ac:dyDescent="0.35">
      <c r="A25" s="73">
        <v>19</v>
      </c>
      <c r="B25" s="86" t="s">
        <v>111</v>
      </c>
      <c r="C25" s="43">
        <v>400</v>
      </c>
      <c r="D25" s="43" t="s">
        <v>28</v>
      </c>
      <c r="E25" s="78" t="s">
        <v>67</v>
      </c>
      <c r="F25" s="70"/>
      <c r="G25" s="35">
        <v>0</v>
      </c>
      <c r="H25" s="39">
        <f t="shared" si="0"/>
        <v>0</v>
      </c>
      <c r="I25" s="35">
        <v>0</v>
      </c>
      <c r="J25" s="37">
        <f t="shared" si="1"/>
        <v>0</v>
      </c>
      <c r="K25" s="42">
        <v>1</v>
      </c>
      <c r="L25" s="39">
        <f t="shared" si="2"/>
        <v>0</v>
      </c>
      <c r="M25" s="35">
        <v>0</v>
      </c>
      <c r="N25" s="37">
        <f t="shared" si="3"/>
        <v>0</v>
      </c>
      <c r="O25" s="40">
        <v>0</v>
      </c>
      <c r="P25" s="39">
        <f t="shared" si="4"/>
        <v>0</v>
      </c>
      <c r="Q25" s="38">
        <f t="shared" si="5"/>
        <v>1</v>
      </c>
      <c r="R25" s="41">
        <f t="shared" si="6"/>
        <v>0</v>
      </c>
    </row>
    <row r="26" spans="1:18" s="6" customFormat="1" ht="33.75" customHeight="1" x14ac:dyDescent="0.35">
      <c r="A26" s="73">
        <v>20</v>
      </c>
      <c r="B26" s="86" t="s">
        <v>104</v>
      </c>
      <c r="C26" s="43">
        <v>630</v>
      </c>
      <c r="D26" s="43" t="s">
        <v>29</v>
      </c>
      <c r="E26" s="78" t="s">
        <v>68</v>
      </c>
      <c r="F26" s="70"/>
      <c r="G26" s="35">
        <v>0</v>
      </c>
      <c r="H26" s="39">
        <f t="shared" si="0"/>
        <v>0</v>
      </c>
      <c r="I26" s="35">
        <v>0</v>
      </c>
      <c r="J26" s="37">
        <f t="shared" si="1"/>
        <v>0</v>
      </c>
      <c r="K26" s="42">
        <v>1</v>
      </c>
      <c r="L26" s="39">
        <f t="shared" si="2"/>
        <v>0</v>
      </c>
      <c r="M26" s="35">
        <v>0</v>
      </c>
      <c r="N26" s="37">
        <f t="shared" si="3"/>
        <v>0</v>
      </c>
      <c r="O26" s="40">
        <v>0</v>
      </c>
      <c r="P26" s="39">
        <f t="shared" si="4"/>
        <v>0</v>
      </c>
      <c r="Q26" s="38">
        <f t="shared" si="5"/>
        <v>1</v>
      </c>
      <c r="R26" s="41">
        <f t="shared" si="6"/>
        <v>0</v>
      </c>
    </row>
    <row r="27" spans="1:18" s="6" customFormat="1" ht="33.75" customHeight="1" x14ac:dyDescent="0.35">
      <c r="A27" s="73">
        <v>21</v>
      </c>
      <c r="B27" s="85" t="s">
        <v>112</v>
      </c>
      <c r="C27" s="36">
        <v>630</v>
      </c>
      <c r="D27" s="36" t="s">
        <v>30</v>
      </c>
      <c r="E27" s="77" t="s">
        <v>69</v>
      </c>
      <c r="F27" s="70"/>
      <c r="G27" s="35">
        <v>0</v>
      </c>
      <c r="H27" s="39">
        <f t="shared" si="0"/>
        <v>0</v>
      </c>
      <c r="I27" s="35">
        <v>0</v>
      </c>
      <c r="J27" s="37">
        <f t="shared" si="1"/>
        <v>0</v>
      </c>
      <c r="K27" s="42">
        <v>1</v>
      </c>
      <c r="L27" s="39">
        <f t="shared" si="2"/>
        <v>0</v>
      </c>
      <c r="M27" s="35">
        <v>0</v>
      </c>
      <c r="N27" s="37">
        <f t="shared" si="3"/>
        <v>0</v>
      </c>
      <c r="O27" s="40">
        <v>0</v>
      </c>
      <c r="P27" s="39">
        <f t="shared" si="4"/>
        <v>0</v>
      </c>
      <c r="Q27" s="38">
        <f t="shared" si="5"/>
        <v>1</v>
      </c>
      <c r="R27" s="41">
        <f t="shared" si="6"/>
        <v>0</v>
      </c>
    </row>
    <row r="28" spans="1:18" s="6" customFormat="1" ht="33.75" customHeight="1" x14ac:dyDescent="0.35">
      <c r="A28" s="73">
        <v>22</v>
      </c>
      <c r="B28" s="85" t="s">
        <v>113</v>
      </c>
      <c r="C28" s="36">
        <v>1000</v>
      </c>
      <c r="D28" s="36" t="s">
        <v>31</v>
      </c>
      <c r="E28" s="77" t="s">
        <v>70</v>
      </c>
      <c r="F28" s="70"/>
      <c r="G28" s="35">
        <v>0</v>
      </c>
      <c r="H28" s="39">
        <f t="shared" si="0"/>
        <v>0</v>
      </c>
      <c r="I28" s="35">
        <v>0</v>
      </c>
      <c r="J28" s="37">
        <f t="shared" si="1"/>
        <v>0</v>
      </c>
      <c r="K28" s="42">
        <v>1</v>
      </c>
      <c r="L28" s="39">
        <f t="shared" si="2"/>
        <v>0</v>
      </c>
      <c r="M28" s="35">
        <v>0</v>
      </c>
      <c r="N28" s="37">
        <f t="shared" si="3"/>
        <v>0</v>
      </c>
      <c r="O28" s="40">
        <v>0</v>
      </c>
      <c r="P28" s="39">
        <f t="shared" si="4"/>
        <v>0</v>
      </c>
      <c r="Q28" s="38">
        <f t="shared" si="5"/>
        <v>1</v>
      </c>
      <c r="R28" s="41">
        <f t="shared" si="6"/>
        <v>0</v>
      </c>
    </row>
    <row r="29" spans="1:18" s="6" customFormat="1" ht="36" customHeight="1" x14ac:dyDescent="0.35">
      <c r="A29" s="73">
        <v>23</v>
      </c>
      <c r="B29" s="85" t="s">
        <v>7</v>
      </c>
      <c r="C29" s="36">
        <v>400</v>
      </c>
      <c r="D29" s="36" t="s">
        <v>32</v>
      </c>
      <c r="E29" s="77" t="s">
        <v>71</v>
      </c>
      <c r="F29" s="70"/>
      <c r="G29" s="35">
        <v>0</v>
      </c>
      <c r="H29" s="39">
        <f t="shared" si="0"/>
        <v>0</v>
      </c>
      <c r="I29" s="35">
        <v>0</v>
      </c>
      <c r="J29" s="37">
        <f t="shared" si="1"/>
        <v>0</v>
      </c>
      <c r="K29" s="42">
        <v>1</v>
      </c>
      <c r="L29" s="39">
        <f t="shared" si="2"/>
        <v>0</v>
      </c>
      <c r="M29" s="35">
        <v>0</v>
      </c>
      <c r="N29" s="37">
        <f t="shared" si="3"/>
        <v>0</v>
      </c>
      <c r="O29" s="40">
        <v>0</v>
      </c>
      <c r="P29" s="39">
        <f t="shared" si="4"/>
        <v>0</v>
      </c>
      <c r="Q29" s="38">
        <f t="shared" si="5"/>
        <v>1</v>
      </c>
      <c r="R29" s="41">
        <f t="shared" si="6"/>
        <v>0</v>
      </c>
    </row>
    <row r="30" spans="1:18" s="6" customFormat="1" ht="36" customHeight="1" thickBot="1" x14ac:dyDescent="0.4">
      <c r="A30" s="12">
        <v>24</v>
      </c>
      <c r="B30" s="87" t="s">
        <v>114</v>
      </c>
      <c r="C30" s="45">
        <v>1000</v>
      </c>
      <c r="D30" s="45" t="s">
        <v>33</v>
      </c>
      <c r="E30" s="79" t="s">
        <v>72</v>
      </c>
      <c r="F30" s="71"/>
      <c r="G30" s="44">
        <v>0</v>
      </c>
      <c r="H30" s="47">
        <f t="shared" si="0"/>
        <v>0</v>
      </c>
      <c r="I30" s="44">
        <v>0</v>
      </c>
      <c r="J30" s="46">
        <f t="shared" si="1"/>
        <v>0</v>
      </c>
      <c r="K30" s="49">
        <v>1</v>
      </c>
      <c r="L30" s="47">
        <f t="shared" si="2"/>
        <v>0</v>
      </c>
      <c r="M30" s="44">
        <v>0</v>
      </c>
      <c r="N30" s="46">
        <f t="shared" si="3"/>
        <v>0</v>
      </c>
      <c r="O30" s="50">
        <v>0</v>
      </c>
      <c r="P30" s="47">
        <f t="shared" si="4"/>
        <v>0</v>
      </c>
      <c r="Q30" s="48">
        <f t="shared" si="5"/>
        <v>1</v>
      </c>
      <c r="R30" s="51">
        <f t="shared" si="6"/>
        <v>0</v>
      </c>
    </row>
    <row r="31" spans="1:18" s="6" customFormat="1" ht="36" customHeight="1" x14ac:dyDescent="0.35">
      <c r="A31" s="74">
        <v>25</v>
      </c>
      <c r="B31" s="88" t="s">
        <v>7</v>
      </c>
      <c r="C31" s="53">
        <v>400</v>
      </c>
      <c r="D31" s="53" t="s">
        <v>34</v>
      </c>
      <c r="E31" s="80" t="s">
        <v>73</v>
      </c>
      <c r="F31" s="72"/>
      <c r="G31" s="52">
        <v>0</v>
      </c>
      <c r="H31" s="55">
        <f t="shared" si="0"/>
        <v>0</v>
      </c>
      <c r="I31" s="52">
        <v>0</v>
      </c>
      <c r="J31" s="54">
        <f t="shared" si="1"/>
        <v>0</v>
      </c>
      <c r="K31" s="57">
        <v>0</v>
      </c>
      <c r="L31" s="55">
        <f t="shared" si="2"/>
        <v>0</v>
      </c>
      <c r="M31" s="56">
        <v>1</v>
      </c>
      <c r="N31" s="54">
        <f t="shared" si="3"/>
        <v>0</v>
      </c>
      <c r="O31" s="57">
        <v>0</v>
      </c>
      <c r="P31" s="55">
        <f t="shared" si="4"/>
        <v>0</v>
      </c>
      <c r="Q31" s="56">
        <f t="shared" si="5"/>
        <v>1</v>
      </c>
      <c r="R31" s="58">
        <f t="shared" si="6"/>
        <v>0</v>
      </c>
    </row>
    <row r="32" spans="1:18" s="6" customFormat="1" ht="36" customHeight="1" x14ac:dyDescent="0.35">
      <c r="A32" s="73">
        <v>26</v>
      </c>
      <c r="B32" s="89" t="s">
        <v>115</v>
      </c>
      <c r="C32" s="59">
        <v>630</v>
      </c>
      <c r="D32" s="59" t="s">
        <v>35</v>
      </c>
      <c r="E32" s="81" t="s">
        <v>74</v>
      </c>
      <c r="F32" s="70"/>
      <c r="G32" s="35">
        <v>0</v>
      </c>
      <c r="H32" s="39">
        <f t="shared" si="0"/>
        <v>0</v>
      </c>
      <c r="I32" s="35">
        <v>0</v>
      </c>
      <c r="J32" s="37">
        <f t="shared" si="1"/>
        <v>0</v>
      </c>
      <c r="K32" s="40">
        <v>0</v>
      </c>
      <c r="L32" s="39">
        <f t="shared" si="2"/>
        <v>0</v>
      </c>
      <c r="M32" s="38">
        <v>1</v>
      </c>
      <c r="N32" s="37">
        <f t="shared" si="3"/>
        <v>0</v>
      </c>
      <c r="O32" s="40">
        <v>0</v>
      </c>
      <c r="P32" s="39">
        <f t="shared" si="4"/>
        <v>0</v>
      </c>
      <c r="Q32" s="38">
        <f t="shared" si="5"/>
        <v>1</v>
      </c>
      <c r="R32" s="41">
        <f t="shared" si="6"/>
        <v>0</v>
      </c>
    </row>
    <row r="33" spans="1:19" s="6" customFormat="1" ht="36" customHeight="1" x14ac:dyDescent="0.35">
      <c r="A33" s="73">
        <v>27</v>
      </c>
      <c r="B33" s="89" t="s">
        <v>115</v>
      </c>
      <c r="C33" s="59">
        <v>630</v>
      </c>
      <c r="D33" s="59" t="s">
        <v>36</v>
      </c>
      <c r="E33" s="82">
        <v>143313491000839</v>
      </c>
      <c r="F33" s="70"/>
      <c r="G33" s="35">
        <v>0</v>
      </c>
      <c r="H33" s="39">
        <f t="shared" si="0"/>
        <v>0</v>
      </c>
      <c r="I33" s="35">
        <v>0</v>
      </c>
      <c r="J33" s="37">
        <f t="shared" si="1"/>
        <v>0</v>
      </c>
      <c r="K33" s="40">
        <v>0</v>
      </c>
      <c r="L33" s="39">
        <f t="shared" si="2"/>
        <v>0</v>
      </c>
      <c r="M33" s="38">
        <v>1</v>
      </c>
      <c r="N33" s="37">
        <f t="shared" si="3"/>
        <v>0</v>
      </c>
      <c r="O33" s="40">
        <v>0</v>
      </c>
      <c r="P33" s="39">
        <f t="shared" si="4"/>
        <v>0</v>
      </c>
      <c r="Q33" s="38">
        <f t="shared" si="5"/>
        <v>1</v>
      </c>
      <c r="R33" s="41">
        <f t="shared" si="6"/>
        <v>0</v>
      </c>
    </row>
    <row r="34" spans="1:19" s="6" customFormat="1" ht="54.75" customHeight="1" x14ac:dyDescent="0.35">
      <c r="A34" s="73">
        <v>28</v>
      </c>
      <c r="B34" s="89" t="s">
        <v>116</v>
      </c>
      <c r="C34" s="59">
        <v>400</v>
      </c>
      <c r="D34" s="59" t="s">
        <v>37</v>
      </c>
      <c r="E34" s="81" t="s">
        <v>75</v>
      </c>
      <c r="F34" s="70"/>
      <c r="G34" s="35">
        <v>0</v>
      </c>
      <c r="H34" s="39">
        <f>G34*F34</f>
        <v>0</v>
      </c>
      <c r="I34" s="35">
        <v>0</v>
      </c>
      <c r="J34" s="37">
        <f t="shared" si="1"/>
        <v>0</v>
      </c>
      <c r="K34" s="40">
        <v>0</v>
      </c>
      <c r="L34" s="39">
        <f t="shared" si="2"/>
        <v>0</v>
      </c>
      <c r="M34" s="38">
        <v>1</v>
      </c>
      <c r="N34" s="37">
        <f t="shared" si="3"/>
        <v>0</v>
      </c>
      <c r="O34" s="40">
        <v>0</v>
      </c>
      <c r="P34" s="39">
        <f t="shared" si="4"/>
        <v>0</v>
      </c>
      <c r="Q34" s="38">
        <f t="shared" si="5"/>
        <v>1</v>
      </c>
      <c r="R34" s="41">
        <f t="shared" si="6"/>
        <v>0</v>
      </c>
    </row>
    <row r="35" spans="1:19" s="6" customFormat="1" ht="39.75" customHeight="1" x14ac:dyDescent="0.35">
      <c r="A35" s="73">
        <v>29</v>
      </c>
      <c r="B35" s="89" t="s">
        <v>114</v>
      </c>
      <c r="C35" s="59">
        <v>1000</v>
      </c>
      <c r="D35" s="59" t="s">
        <v>38</v>
      </c>
      <c r="E35" s="81" t="s">
        <v>76</v>
      </c>
      <c r="F35" s="70"/>
      <c r="G35" s="35">
        <v>0</v>
      </c>
      <c r="H35" s="39">
        <f t="shared" si="0"/>
        <v>0</v>
      </c>
      <c r="I35" s="35">
        <v>0</v>
      </c>
      <c r="J35" s="37">
        <f t="shared" si="1"/>
        <v>0</v>
      </c>
      <c r="K35" s="40">
        <v>0</v>
      </c>
      <c r="L35" s="39">
        <f t="shared" si="2"/>
        <v>0</v>
      </c>
      <c r="M35" s="38">
        <v>1</v>
      </c>
      <c r="N35" s="37">
        <f t="shared" si="3"/>
        <v>0</v>
      </c>
      <c r="O35" s="40">
        <v>0</v>
      </c>
      <c r="P35" s="39">
        <f t="shared" si="4"/>
        <v>0</v>
      </c>
      <c r="Q35" s="38">
        <f t="shared" si="5"/>
        <v>1</v>
      </c>
      <c r="R35" s="41">
        <f t="shared" si="6"/>
        <v>0</v>
      </c>
    </row>
    <row r="36" spans="1:19" s="6" customFormat="1" ht="39.75" customHeight="1" x14ac:dyDescent="0.35">
      <c r="A36" s="73">
        <v>30</v>
      </c>
      <c r="B36" s="89" t="s">
        <v>114</v>
      </c>
      <c r="C36" s="59">
        <v>1000</v>
      </c>
      <c r="D36" s="59" t="s">
        <v>39</v>
      </c>
      <c r="E36" s="81" t="s">
        <v>77</v>
      </c>
      <c r="F36" s="70"/>
      <c r="G36" s="35">
        <v>0</v>
      </c>
      <c r="H36" s="39">
        <f t="shared" si="0"/>
        <v>0</v>
      </c>
      <c r="I36" s="35">
        <v>0</v>
      </c>
      <c r="J36" s="37">
        <f t="shared" si="1"/>
        <v>0</v>
      </c>
      <c r="K36" s="40">
        <v>0</v>
      </c>
      <c r="L36" s="39">
        <f t="shared" si="2"/>
        <v>0</v>
      </c>
      <c r="M36" s="38">
        <v>1</v>
      </c>
      <c r="N36" s="37">
        <f t="shared" si="3"/>
        <v>0</v>
      </c>
      <c r="O36" s="40">
        <v>0</v>
      </c>
      <c r="P36" s="39">
        <f t="shared" si="4"/>
        <v>0</v>
      </c>
      <c r="Q36" s="38">
        <f t="shared" si="5"/>
        <v>1</v>
      </c>
      <c r="R36" s="41">
        <f t="shared" si="6"/>
        <v>0</v>
      </c>
    </row>
    <row r="37" spans="1:19" s="6" customFormat="1" ht="54.75" customHeight="1" x14ac:dyDescent="0.35">
      <c r="A37" s="73">
        <v>31</v>
      </c>
      <c r="B37" s="89" t="s">
        <v>105</v>
      </c>
      <c r="C37" s="59">
        <v>800</v>
      </c>
      <c r="D37" s="59">
        <v>15102902626</v>
      </c>
      <c r="E37" s="81" t="s">
        <v>78</v>
      </c>
      <c r="F37" s="70"/>
      <c r="G37" s="35">
        <v>0</v>
      </c>
      <c r="H37" s="39">
        <f t="shared" si="0"/>
        <v>0</v>
      </c>
      <c r="I37" s="35">
        <v>0</v>
      </c>
      <c r="J37" s="37">
        <f t="shared" si="1"/>
        <v>0</v>
      </c>
      <c r="K37" s="40">
        <v>0</v>
      </c>
      <c r="L37" s="39">
        <f t="shared" si="2"/>
        <v>0</v>
      </c>
      <c r="M37" s="38">
        <v>1</v>
      </c>
      <c r="N37" s="37">
        <f t="shared" si="3"/>
        <v>0</v>
      </c>
      <c r="O37" s="40">
        <v>0</v>
      </c>
      <c r="P37" s="39">
        <f t="shared" si="4"/>
        <v>0</v>
      </c>
      <c r="Q37" s="38">
        <f t="shared" si="5"/>
        <v>1</v>
      </c>
      <c r="R37" s="41">
        <f t="shared" si="6"/>
        <v>0</v>
      </c>
    </row>
    <row r="38" spans="1:19" s="6" customFormat="1" ht="34.5" customHeight="1" x14ac:dyDescent="0.35">
      <c r="A38" s="73">
        <v>32</v>
      </c>
      <c r="B38" s="89" t="s">
        <v>8</v>
      </c>
      <c r="C38" s="59">
        <v>630</v>
      </c>
      <c r="D38" s="59" t="s">
        <v>40</v>
      </c>
      <c r="E38" s="81" t="s">
        <v>79</v>
      </c>
      <c r="F38" s="70"/>
      <c r="G38" s="35">
        <v>0</v>
      </c>
      <c r="H38" s="39">
        <f t="shared" si="0"/>
        <v>0</v>
      </c>
      <c r="I38" s="35">
        <v>0</v>
      </c>
      <c r="J38" s="37">
        <f t="shared" si="1"/>
        <v>0</v>
      </c>
      <c r="K38" s="40">
        <v>0</v>
      </c>
      <c r="L38" s="39">
        <f t="shared" si="2"/>
        <v>0</v>
      </c>
      <c r="M38" s="38">
        <v>1</v>
      </c>
      <c r="N38" s="37">
        <f t="shared" si="3"/>
        <v>0</v>
      </c>
      <c r="O38" s="40">
        <v>0</v>
      </c>
      <c r="P38" s="39">
        <f t="shared" si="4"/>
        <v>0</v>
      </c>
      <c r="Q38" s="38">
        <f t="shared" si="5"/>
        <v>1</v>
      </c>
      <c r="R38" s="41">
        <f t="shared" si="6"/>
        <v>0</v>
      </c>
    </row>
    <row r="39" spans="1:19" s="6" customFormat="1" ht="34.5" customHeight="1" x14ac:dyDescent="0.35">
      <c r="A39" s="73">
        <v>33</v>
      </c>
      <c r="B39" s="89" t="s">
        <v>112</v>
      </c>
      <c r="C39" s="59">
        <v>630</v>
      </c>
      <c r="D39" s="59" t="s">
        <v>41</v>
      </c>
      <c r="E39" s="81" t="s">
        <v>80</v>
      </c>
      <c r="F39" s="70"/>
      <c r="G39" s="35">
        <v>0</v>
      </c>
      <c r="H39" s="39">
        <f t="shared" si="0"/>
        <v>0</v>
      </c>
      <c r="I39" s="35">
        <v>0</v>
      </c>
      <c r="J39" s="37">
        <f t="shared" si="1"/>
        <v>0</v>
      </c>
      <c r="K39" s="40">
        <v>0</v>
      </c>
      <c r="L39" s="39">
        <f t="shared" si="2"/>
        <v>0</v>
      </c>
      <c r="M39" s="35">
        <v>0</v>
      </c>
      <c r="N39" s="37">
        <f t="shared" si="3"/>
        <v>0</v>
      </c>
      <c r="O39" s="42">
        <v>1</v>
      </c>
      <c r="P39" s="39">
        <f t="shared" si="4"/>
        <v>0</v>
      </c>
      <c r="Q39" s="38">
        <f t="shared" si="5"/>
        <v>1</v>
      </c>
      <c r="R39" s="41">
        <f t="shared" si="6"/>
        <v>0</v>
      </c>
    </row>
    <row r="40" spans="1:19" s="6" customFormat="1" ht="34.5" customHeight="1" x14ac:dyDescent="0.35">
      <c r="A40" s="73">
        <v>34</v>
      </c>
      <c r="B40" s="89" t="s">
        <v>114</v>
      </c>
      <c r="C40" s="59">
        <v>1000</v>
      </c>
      <c r="D40" s="59" t="s">
        <v>42</v>
      </c>
      <c r="E40" s="81" t="s">
        <v>81</v>
      </c>
      <c r="F40" s="70"/>
      <c r="G40" s="35">
        <v>0</v>
      </c>
      <c r="H40" s="39">
        <f t="shared" si="0"/>
        <v>0</v>
      </c>
      <c r="I40" s="35">
        <v>0</v>
      </c>
      <c r="J40" s="37">
        <f t="shared" si="1"/>
        <v>0</v>
      </c>
      <c r="K40" s="40">
        <v>0</v>
      </c>
      <c r="L40" s="39">
        <f t="shared" si="2"/>
        <v>0</v>
      </c>
      <c r="M40" s="35">
        <v>0</v>
      </c>
      <c r="N40" s="37">
        <f t="shared" si="3"/>
        <v>0</v>
      </c>
      <c r="O40" s="42">
        <v>1</v>
      </c>
      <c r="P40" s="39">
        <f t="shared" si="4"/>
        <v>0</v>
      </c>
      <c r="Q40" s="38">
        <f t="shared" si="5"/>
        <v>1</v>
      </c>
      <c r="R40" s="41">
        <f t="shared" si="6"/>
        <v>0</v>
      </c>
    </row>
    <row r="41" spans="1:19" s="6" customFormat="1" ht="34.5" customHeight="1" x14ac:dyDescent="0.35">
      <c r="A41" s="73">
        <v>35</v>
      </c>
      <c r="B41" s="89" t="s">
        <v>117</v>
      </c>
      <c r="C41" s="59">
        <v>250</v>
      </c>
      <c r="D41" s="59" t="s">
        <v>43</v>
      </c>
      <c r="E41" s="81" t="s">
        <v>82</v>
      </c>
      <c r="F41" s="70"/>
      <c r="G41" s="35">
        <v>0</v>
      </c>
      <c r="H41" s="39">
        <f t="shared" si="0"/>
        <v>0</v>
      </c>
      <c r="I41" s="35">
        <v>0</v>
      </c>
      <c r="J41" s="37">
        <f t="shared" si="1"/>
        <v>0</v>
      </c>
      <c r="K41" s="40">
        <v>0</v>
      </c>
      <c r="L41" s="39">
        <f t="shared" si="2"/>
        <v>0</v>
      </c>
      <c r="M41" s="35">
        <v>0</v>
      </c>
      <c r="N41" s="37">
        <f t="shared" si="3"/>
        <v>0</v>
      </c>
      <c r="O41" s="42">
        <v>1</v>
      </c>
      <c r="P41" s="39">
        <f t="shared" si="4"/>
        <v>0</v>
      </c>
      <c r="Q41" s="38">
        <f t="shared" si="5"/>
        <v>1</v>
      </c>
      <c r="R41" s="41">
        <f t="shared" si="6"/>
        <v>0</v>
      </c>
    </row>
    <row r="42" spans="1:19" s="6" customFormat="1" ht="34.5" customHeight="1" x14ac:dyDescent="0.35">
      <c r="A42" s="73">
        <v>36</v>
      </c>
      <c r="B42" s="89" t="s">
        <v>118</v>
      </c>
      <c r="C42" s="59">
        <v>1200</v>
      </c>
      <c r="D42" s="59" t="s">
        <v>44</v>
      </c>
      <c r="E42" s="81" t="s">
        <v>83</v>
      </c>
      <c r="F42" s="70"/>
      <c r="G42" s="35">
        <v>0</v>
      </c>
      <c r="H42" s="39">
        <f t="shared" si="0"/>
        <v>0</v>
      </c>
      <c r="I42" s="35">
        <v>0</v>
      </c>
      <c r="J42" s="37">
        <f t="shared" si="1"/>
        <v>0</v>
      </c>
      <c r="K42" s="40">
        <v>0</v>
      </c>
      <c r="L42" s="39">
        <f t="shared" si="2"/>
        <v>0</v>
      </c>
      <c r="M42" s="35">
        <v>0</v>
      </c>
      <c r="N42" s="37">
        <f t="shared" si="3"/>
        <v>0</v>
      </c>
      <c r="O42" s="42">
        <v>1</v>
      </c>
      <c r="P42" s="39">
        <f t="shared" si="4"/>
        <v>0</v>
      </c>
      <c r="Q42" s="38">
        <f t="shared" si="5"/>
        <v>1</v>
      </c>
      <c r="R42" s="41">
        <f t="shared" si="6"/>
        <v>0</v>
      </c>
    </row>
    <row r="43" spans="1:19" s="6" customFormat="1" ht="34.5" customHeight="1" x14ac:dyDescent="0.35">
      <c r="A43" s="73">
        <v>37</v>
      </c>
      <c r="B43" s="89" t="s">
        <v>117</v>
      </c>
      <c r="C43" s="59">
        <v>250</v>
      </c>
      <c r="D43" s="59" t="s">
        <v>45</v>
      </c>
      <c r="E43" s="81" t="s">
        <v>84</v>
      </c>
      <c r="F43" s="70"/>
      <c r="G43" s="35">
        <v>0</v>
      </c>
      <c r="H43" s="39">
        <f t="shared" si="0"/>
        <v>0</v>
      </c>
      <c r="I43" s="35">
        <v>0</v>
      </c>
      <c r="J43" s="37">
        <f t="shared" si="1"/>
        <v>0</v>
      </c>
      <c r="K43" s="40">
        <v>0</v>
      </c>
      <c r="L43" s="39">
        <f t="shared" si="2"/>
        <v>0</v>
      </c>
      <c r="M43" s="35">
        <v>0</v>
      </c>
      <c r="N43" s="37">
        <f t="shared" si="3"/>
        <v>0</v>
      </c>
      <c r="O43" s="42">
        <v>1</v>
      </c>
      <c r="P43" s="39">
        <f t="shared" si="4"/>
        <v>0</v>
      </c>
      <c r="Q43" s="38">
        <f t="shared" si="5"/>
        <v>1</v>
      </c>
      <c r="R43" s="41">
        <f t="shared" si="6"/>
        <v>0</v>
      </c>
    </row>
    <row r="44" spans="1:19" s="6" customFormat="1" ht="34.5" customHeight="1" x14ac:dyDescent="0.35">
      <c r="A44" s="73">
        <v>38</v>
      </c>
      <c r="B44" s="89" t="s">
        <v>119</v>
      </c>
      <c r="C44" s="59">
        <v>400</v>
      </c>
      <c r="D44" s="59" t="s">
        <v>46</v>
      </c>
      <c r="E44" s="81" t="s">
        <v>85</v>
      </c>
      <c r="F44" s="70"/>
      <c r="G44" s="35">
        <v>0</v>
      </c>
      <c r="H44" s="39">
        <f t="shared" si="0"/>
        <v>0</v>
      </c>
      <c r="I44" s="35">
        <v>0</v>
      </c>
      <c r="J44" s="37">
        <f t="shared" si="1"/>
        <v>0</v>
      </c>
      <c r="K44" s="40">
        <v>0</v>
      </c>
      <c r="L44" s="39">
        <f t="shared" si="2"/>
        <v>0</v>
      </c>
      <c r="M44" s="35">
        <v>0</v>
      </c>
      <c r="N44" s="37">
        <f t="shared" si="3"/>
        <v>0</v>
      </c>
      <c r="O44" s="42">
        <v>1</v>
      </c>
      <c r="P44" s="39">
        <f t="shared" si="4"/>
        <v>0</v>
      </c>
      <c r="Q44" s="38">
        <f t="shared" si="5"/>
        <v>1</v>
      </c>
      <c r="R44" s="41">
        <f t="shared" si="6"/>
        <v>0</v>
      </c>
    </row>
    <row r="45" spans="1:19" s="6" customFormat="1" ht="34.5" customHeight="1" x14ac:dyDescent="0.35">
      <c r="A45" s="73">
        <v>39</v>
      </c>
      <c r="B45" s="89" t="s">
        <v>120</v>
      </c>
      <c r="C45" s="59">
        <v>1000</v>
      </c>
      <c r="D45" s="59" t="s">
        <v>47</v>
      </c>
      <c r="E45" s="81" t="s">
        <v>86</v>
      </c>
      <c r="F45" s="70"/>
      <c r="G45" s="35">
        <v>0</v>
      </c>
      <c r="H45" s="39">
        <f t="shared" si="0"/>
        <v>0</v>
      </c>
      <c r="I45" s="35">
        <v>0</v>
      </c>
      <c r="J45" s="37">
        <f t="shared" si="1"/>
        <v>0</v>
      </c>
      <c r="K45" s="40">
        <v>0</v>
      </c>
      <c r="L45" s="39">
        <f t="shared" si="2"/>
        <v>0</v>
      </c>
      <c r="M45" s="35">
        <v>0</v>
      </c>
      <c r="N45" s="37">
        <f t="shared" si="3"/>
        <v>0</v>
      </c>
      <c r="O45" s="42">
        <v>1</v>
      </c>
      <c r="P45" s="39">
        <f t="shared" si="4"/>
        <v>0</v>
      </c>
      <c r="Q45" s="38">
        <f t="shared" si="5"/>
        <v>1</v>
      </c>
      <c r="R45" s="41">
        <f t="shared" si="6"/>
        <v>0</v>
      </c>
    </row>
    <row r="46" spans="1:19" s="6" customFormat="1" ht="34.5" customHeight="1" thickBot="1" x14ac:dyDescent="0.4">
      <c r="A46" s="12">
        <v>40</v>
      </c>
      <c r="B46" s="90" t="s">
        <v>112</v>
      </c>
      <c r="C46" s="60">
        <v>630</v>
      </c>
      <c r="D46" s="60" t="s">
        <v>48</v>
      </c>
      <c r="E46" s="83" t="s">
        <v>87</v>
      </c>
      <c r="F46" s="71"/>
      <c r="G46" s="35">
        <v>0</v>
      </c>
      <c r="H46" s="39">
        <f t="shared" si="0"/>
        <v>0</v>
      </c>
      <c r="I46" s="35">
        <v>0</v>
      </c>
      <c r="J46" s="37">
        <f t="shared" si="1"/>
        <v>0</v>
      </c>
      <c r="K46" s="40">
        <v>0</v>
      </c>
      <c r="L46" s="39">
        <f t="shared" si="2"/>
        <v>0</v>
      </c>
      <c r="M46" s="44">
        <v>0</v>
      </c>
      <c r="N46" s="46">
        <f t="shared" si="3"/>
        <v>0</v>
      </c>
      <c r="O46" s="42">
        <v>1</v>
      </c>
      <c r="P46" s="39">
        <f t="shared" si="4"/>
        <v>0</v>
      </c>
      <c r="Q46" s="38">
        <f t="shared" si="5"/>
        <v>1</v>
      </c>
      <c r="R46" s="41">
        <f>P46+N46+L46+J46+H46</f>
        <v>0</v>
      </c>
    </row>
    <row r="47" spans="1:19" s="7" customFormat="1" ht="20.25" customHeight="1" thickBot="1" x14ac:dyDescent="0.4">
      <c r="A47" s="108" t="s">
        <v>5</v>
      </c>
      <c r="B47" s="109"/>
      <c r="C47" s="109"/>
      <c r="D47" s="109"/>
      <c r="E47" s="109"/>
      <c r="F47" s="92" t="s">
        <v>98</v>
      </c>
      <c r="G47" s="61">
        <f t="shared" ref="G47:Q47" si="7">SUM(G7:G46)</f>
        <v>8</v>
      </c>
      <c r="H47" s="93">
        <f t="shared" si="7"/>
        <v>0</v>
      </c>
      <c r="I47" s="94">
        <f t="shared" si="7"/>
        <v>8</v>
      </c>
      <c r="J47" s="93">
        <f t="shared" si="7"/>
        <v>0</v>
      </c>
      <c r="K47" s="94">
        <f t="shared" si="7"/>
        <v>8</v>
      </c>
      <c r="L47" s="95">
        <f t="shared" si="7"/>
        <v>0</v>
      </c>
      <c r="M47" s="94">
        <f t="shared" si="7"/>
        <v>8</v>
      </c>
      <c r="N47" s="93">
        <f t="shared" si="7"/>
        <v>0</v>
      </c>
      <c r="O47" s="96">
        <f t="shared" si="7"/>
        <v>8</v>
      </c>
      <c r="P47" s="93">
        <f t="shared" si="7"/>
        <v>0</v>
      </c>
      <c r="Q47" s="61">
        <f t="shared" si="7"/>
        <v>40</v>
      </c>
      <c r="R47" s="10">
        <f t="shared" si="6"/>
        <v>0</v>
      </c>
      <c r="S47" s="68"/>
    </row>
    <row r="48" spans="1:19" s="7" customFormat="1" ht="20.25" customHeight="1" thickBot="1" x14ac:dyDescent="0.4">
      <c r="A48" s="108" t="s">
        <v>3</v>
      </c>
      <c r="B48" s="109"/>
      <c r="C48" s="109"/>
      <c r="D48" s="109"/>
      <c r="E48" s="109"/>
      <c r="F48" s="92" t="s">
        <v>98</v>
      </c>
      <c r="G48" s="61">
        <f>G47</f>
        <v>8</v>
      </c>
      <c r="H48" s="93">
        <f>H47*1.2</f>
        <v>0</v>
      </c>
      <c r="I48" s="94">
        <f>I47</f>
        <v>8</v>
      </c>
      <c r="J48" s="93">
        <f>J47*1.2</f>
        <v>0</v>
      </c>
      <c r="K48" s="94">
        <f>K47</f>
        <v>8</v>
      </c>
      <c r="L48" s="95">
        <f>L47*1.2</f>
        <v>0</v>
      </c>
      <c r="M48" s="94">
        <f>M47</f>
        <v>8</v>
      </c>
      <c r="N48" s="93">
        <f>N47*1.2</f>
        <v>0</v>
      </c>
      <c r="O48" s="96">
        <f>O47</f>
        <v>8</v>
      </c>
      <c r="P48" s="93">
        <f>P47*1.2</f>
        <v>0</v>
      </c>
      <c r="Q48" s="61">
        <f>Q47</f>
        <v>40</v>
      </c>
      <c r="R48" s="10">
        <f t="shared" si="6"/>
        <v>0</v>
      </c>
      <c r="S48" s="68"/>
    </row>
    <row r="49" spans="1:18" ht="15.5" x14ac:dyDescent="0.35">
      <c r="A49" s="62"/>
      <c r="B49" s="63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ht="15.5" x14ac:dyDescent="0.35">
      <c r="A50" s="62"/>
      <c r="B50" s="63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ht="15.5" x14ac:dyDescent="0.35">
      <c r="A51" s="62"/>
      <c r="B51" s="63"/>
      <c r="C51" s="64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s="66" customFormat="1" ht="16.5" customHeight="1" x14ac:dyDescent="0.3">
      <c r="A52" s="65"/>
      <c r="C52" s="67"/>
      <c r="D52" s="91" t="s">
        <v>0</v>
      </c>
      <c r="E52" s="105"/>
      <c r="F52" s="105"/>
      <c r="G52" s="106" t="s">
        <v>100</v>
      </c>
      <c r="H52" s="106"/>
    </row>
    <row r="53" spans="1:18" s="3" customFormat="1" ht="16.5" customHeight="1" x14ac:dyDescent="0.35">
      <c r="A53" s="65"/>
      <c r="B53" s="66"/>
      <c r="C53" s="67"/>
      <c r="D53" s="7"/>
      <c r="E53" s="107" t="s">
        <v>101</v>
      </c>
      <c r="F53" s="107"/>
      <c r="G53" s="6"/>
      <c r="H53" s="6"/>
      <c r="I53" s="66"/>
      <c r="J53" s="66"/>
      <c r="K53" s="66"/>
      <c r="L53" s="66"/>
      <c r="M53" s="66"/>
      <c r="N53" s="66"/>
      <c r="O53" s="66"/>
      <c r="P53" s="66"/>
      <c r="Q53" s="66"/>
      <c r="R53" s="66"/>
    </row>
    <row r="54" spans="1:18" ht="15.5" x14ac:dyDescent="0.35">
      <c r="A54" s="62"/>
      <c r="B54" s="63"/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</sheetData>
  <autoFilter ref="A6:F48" xr:uid="{00000000-0009-0000-0000-000000000000}"/>
  <mergeCells count="19">
    <mergeCell ref="E53:F53"/>
    <mergeCell ref="Q1:R1"/>
    <mergeCell ref="A47:E47"/>
    <mergeCell ref="A48:E48"/>
    <mergeCell ref="A3:R3"/>
    <mergeCell ref="I4:J4"/>
    <mergeCell ref="K4:L4"/>
    <mergeCell ref="Q4:R4"/>
    <mergeCell ref="M4:N4"/>
    <mergeCell ref="O4:P4"/>
    <mergeCell ref="A4:A5"/>
    <mergeCell ref="B4:B5"/>
    <mergeCell ref="C4:C5"/>
    <mergeCell ref="G4:H4"/>
    <mergeCell ref="D4:D5"/>
    <mergeCell ref="F4:F5"/>
    <mergeCell ref="E4:E5"/>
    <mergeCell ref="E52:F52"/>
    <mergeCell ref="G52:H52"/>
  </mergeCells>
  <conditionalFormatting sqref="D7">
    <cfRule type="duplicateValues" dxfId="29" priority="29"/>
    <cfRule type="duplicateValues" dxfId="28" priority="30"/>
  </conditionalFormatting>
  <conditionalFormatting sqref="D8">
    <cfRule type="duplicateValues" dxfId="27" priority="27"/>
    <cfRule type="duplicateValues" dxfId="26" priority="28"/>
  </conditionalFormatting>
  <conditionalFormatting sqref="D9">
    <cfRule type="duplicateValues" dxfId="25" priority="25"/>
    <cfRule type="duplicateValues" dxfId="24" priority="26"/>
  </conditionalFormatting>
  <conditionalFormatting sqref="D10">
    <cfRule type="duplicateValues" dxfId="23" priority="23"/>
    <cfRule type="duplicateValues" dxfId="22" priority="24"/>
  </conditionalFormatting>
  <conditionalFormatting sqref="D11">
    <cfRule type="duplicateValues" dxfId="21" priority="21"/>
    <cfRule type="duplicateValues" dxfId="20" priority="22"/>
  </conditionalFormatting>
  <conditionalFormatting sqref="D12">
    <cfRule type="duplicateValues" dxfId="19" priority="19"/>
    <cfRule type="duplicateValues" dxfId="18" priority="20"/>
  </conditionalFormatting>
  <conditionalFormatting sqref="D13">
    <cfRule type="duplicateValues" dxfId="17" priority="17"/>
    <cfRule type="duplicateValues" dxfId="16" priority="18"/>
  </conditionalFormatting>
  <conditionalFormatting sqref="D14">
    <cfRule type="duplicateValues" dxfId="15" priority="15"/>
    <cfRule type="duplicateValues" dxfId="14" priority="16"/>
  </conditionalFormatting>
  <conditionalFormatting sqref="D15">
    <cfRule type="duplicateValues" dxfId="13" priority="13"/>
    <cfRule type="duplicateValues" dxfId="12" priority="14"/>
  </conditionalFormatting>
  <conditionalFormatting sqref="D16">
    <cfRule type="duplicateValues" dxfId="11" priority="11"/>
    <cfRule type="duplicateValues" dxfId="10" priority="12"/>
  </conditionalFormatting>
  <conditionalFormatting sqref="D17">
    <cfRule type="duplicateValues" dxfId="9" priority="9"/>
    <cfRule type="duplicateValues" dxfId="8" priority="10"/>
  </conditionalFormatting>
  <conditionalFormatting sqref="D18">
    <cfRule type="duplicateValues" dxfId="7" priority="7"/>
    <cfRule type="duplicateValues" dxfId="6" priority="8"/>
  </conditionalFormatting>
  <conditionalFormatting sqref="D19:D20">
    <cfRule type="duplicateValues" dxfId="5" priority="5"/>
    <cfRule type="duplicateValues" dxfId="4" priority="6"/>
  </conditionalFormatting>
  <conditionalFormatting sqref="D21">
    <cfRule type="duplicateValues" dxfId="3" priority="3"/>
    <cfRule type="duplicateValues" dxfId="2" priority="4"/>
  </conditionalFormatting>
  <conditionalFormatting sqref="D22">
    <cfRule type="duplicateValues" dxfId="1" priority="1"/>
    <cfRule type="duplicateValues" dxfId="0" priority="2"/>
  </conditionalFormatting>
  <printOptions horizontalCentered="1"/>
  <pageMargins left="0.25" right="0.25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3.1 </vt:lpstr>
      <vt:lpstr>'3.1 '!Область_печати</vt:lpstr>
    </vt:vector>
  </TitlesOfParts>
  <Company>АО «НК «Нефтиса»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Хамидулин Саяр Гаярович</cp:lastModifiedBy>
  <cp:lastPrinted>2025-11-17T07:29:35Z</cp:lastPrinted>
  <dcterms:created xsi:type="dcterms:W3CDTF">2023-05-11T13:09:02Z</dcterms:created>
  <dcterms:modified xsi:type="dcterms:W3CDTF">2025-11-27T09:15:28Z</dcterms:modified>
</cp:coreProperties>
</file>